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Naadam 8 days" sheetId="1" r:id="rId1"/>
    <sheet name="Naadam 8 days trai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4" i="1" l="1"/>
  <c r="W14" i="1"/>
  <c r="Q14" i="1"/>
  <c r="K14" i="1"/>
  <c r="AC15" i="1"/>
  <c r="AC13" i="1"/>
  <c r="AC12" i="1"/>
  <c r="AC11" i="1"/>
  <c r="AC10" i="1"/>
  <c r="AC9" i="1"/>
  <c r="AC8" i="1"/>
  <c r="AC7" i="1"/>
  <c r="AC6" i="1"/>
  <c r="AC5" i="1"/>
  <c r="AC4" i="1"/>
  <c r="AC3" i="1"/>
  <c r="W3" i="1"/>
  <c r="W4" i="1"/>
  <c r="W5" i="1"/>
  <c r="W6" i="1"/>
  <c r="W7" i="1"/>
  <c r="W8" i="1"/>
  <c r="W9" i="1"/>
  <c r="W10" i="1"/>
  <c r="W11" i="1"/>
  <c r="W12" i="1"/>
  <c r="W13" i="1"/>
  <c r="W15" i="1"/>
  <c r="Q15" i="2"/>
  <c r="Q14" i="2"/>
  <c r="K14" i="2"/>
  <c r="K15" i="2"/>
  <c r="Q13" i="2"/>
  <c r="K13" i="2"/>
  <c r="Q12" i="2"/>
  <c r="K12" i="2"/>
  <c r="Q11" i="2"/>
  <c r="K11" i="2"/>
  <c r="Q10" i="2"/>
  <c r="K10" i="2"/>
  <c r="Q7" i="2"/>
  <c r="K7" i="2"/>
  <c r="Q6" i="2"/>
  <c r="K6" i="2"/>
  <c r="Q5" i="2"/>
  <c r="K5" i="2"/>
  <c r="Q9" i="2"/>
  <c r="K9" i="2"/>
  <c r="Q8" i="2"/>
  <c r="K8" i="2"/>
  <c r="Q4" i="2"/>
  <c r="K4" i="2"/>
  <c r="Q3" i="2"/>
  <c r="K3" i="2"/>
  <c r="AC16" i="1" l="1"/>
  <c r="AC17" i="1" s="1"/>
  <c r="W16" i="1"/>
  <c r="W17" i="1" s="1"/>
  <c r="Q16" i="2"/>
  <c r="Q17" i="2" s="1"/>
  <c r="Q18" i="2" s="1"/>
  <c r="K16" i="2"/>
  <c r="K17" i="2" s="1"/>
  <c r="K18" i="2" s="1"/>
  <c r="K19" i="2" s="1"/>
  <c r="K15" i="1"/>
  <c r="K13" i="1"/>
  <c r="K12" i="1"/>
  <c r="K11" i="1"/>
  <c r="K10" i="1"/>
  <c r="K9" i="1"/>
  <c r="K8" i="1"/>
  <c r="K7" i="1"/>
  <c r="K5" i="1"/>
  <c r="K6" i="1"/>
  <c r="K4" i="1"/>
  <c r="K3" i="1"/>
  <c r="AC18" i="1" l="1"/>
  <c r="AC19" i="1" s="1"/>
  <c r="W18" i="1"/>
  <c r="W19" i="1" s="1"/>
  <c r="W20" i="1" s="1"/>
  <c r="Q19" i="2"/>
  <c r="K16" i="1"/>
  <c r="K17" i="1" s="1"/>
  <c r="AC20" i="1" l="1"/>
  <c r="K18" i="1"/>
  <c r="K19" i="1" s="1"/>
  <c r="K20" i="1" s="1"/>
  <c r="Q13" i="1" l="1"/>
  <c r="Q6" i="1"/>
  <c r="Q5" i="1" l="1"/>
  <c r="Q12" i="1"/>
  <c r="Q11" i="1"/>
  <c r="Q7" i="1"/>
  <c r="Q8" i="1"/>
  <c r="Q3" i="1"/>
  <c r="Q15" i="1" l="1"/>
  <c r="Q10" i="1"/>
  <c r="Q9" i="1"/>
  <c r="Q4" i="1"/>
  <c r="Q16" i="1" l="1"/>
  <c r="Q17" i="1" s="1"/>
  <c r="Q18" i="1" s="1"/>
  <c r="Q19" i="1" l="1"/>
  <c r="Q20" i="1" s="1"/>
</calcChain>
</file>

<file path=xl/sharedStrings.xml><?xml version="1.0" encoding="utf-8"?>
<sst xmlns="http://schemas.openxmlformats.org/spreadsheetml/2006/main" count="137" uniqueCount="50">
  <si>
    <t>guide/jolooch</t>
  </si>
  <si>
    <t>guide</t>
  </si>
  <si>
    <t>1 hun zardal</t>
  </si>
  <si>
    <t>1 hun zarah une</t>
  </si>
  <si>
    <t xml:space="preserve">fuel </t>
  </si>
  <si>
    <t>2 zagal</t>
  </si>
  <si>
    <t>entrance fee/NP</t>
  </si>
  <si>
    <t>bayangol</t>
  </si>
  <si>
    <t>2850-$</t>
  </si>
  <si>
    <t>10-15pax</t>
  </si>
  <si>
    <t>bus</t>
  </si>
  <si>
    <t>khustai</t>
  </si>
  <si>
    <t xml:space="preserve">kharkhorin </t>
  </si>
  <si>
    <t>naadam ticket</t>
  </si>
  <si>
    <t>meal</t>
  </si>
  <si>
    <t>05-09pax</t>
  </si>
  <si>
    <t>performance</t>
  </si>
  <si>
    <t>bayangobi</t>
  </si>
  <si>
    <t>orkhon</t>
  </si>
  <si>
    <t>Day 1</t>
  </si>
  <si>
    <t>Ulaanbaatar</t>
  </si>
  <si>
    <t>Day 2</t>
  </si>
  <si>
    <t>Ulaanbaatar - Naadam Festival      </t>
  </si>
  <si>
    <t>Day 3</t>
  </si>
  <si>
    <t>Day 4</t>
  </si>
  <si>
    <t>To Bayangobi</t>
  </si>
  <si>
    <t>Day 5</t>
  </si>
  <si>
    <t>Kharkhorin </t>
  </si>
  <si>
    <t>Day 6</t>
  </si>
  <si>
    <t>Bayangobi and Khustai National Park     </t>
  </si>
  <si>
    <t>Day 7</t>
  </si>
  <si>
    <t>Return to Ulaanbaatar</t>
  </si>
  <si>
    <t>Day 8</t>
  </si>
  <si>
    <t>Arrive Ulaanbaatar </t>
  </si>
  <si>
    <t>To Kharkhorin</t>
  </si>
  <si>
    <t>To Orkhon Valley</t>
  </si>
  <si>
    <t>Bayangobi</t>
  </si>
  <si>
    <t>Ulaanbaatar - Naadam Opening Ceremony</t>
  </si>
  <si>
    <t>Ulaanbaatar - Naadam Festival</t>
  </si>
  <si>
    <t>Day 9</t>
  </si>
  <si>
    <t>Ulaanbaatar and depart to Irkutsk    </t>
  </si>
  <si>
    <t>Mid afternoon departure </t>
  </si>
  <si>
    <t>TT to Irkutsk</t>
  </si>
  <si>
    <t>5-9pax</t>
  </si>
  <si>
    <t>16-20pax</t>
  </si>
  <si>
    <t>21-25pax</t>
  </si>
  <si>
    <t>museum entrance</t>
  </si>
  <si>
    <t>https://www.sundownersoverland.com/journeys/naadam-adventure</t>
  </si>
  <si>
    <t>https://www.sundownersoverland.com/journeys/naadam-explorer</t>
  </si>
  <si>
    <t>bayangol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</si>
</sst>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10" fontId="0" fillId="3" borderId="0" xfId="0" applyNumberFormat="1" applyFill="1"/>
    <xf numFmtId="0" fontId="1" fillId="3" borderId="0" xfId="0" applyFont="1" applyFill="1"/>
    <xf numFmtId="16" fontId="1" fillId="3" borderId="0" xfId="0" applyNumberFormat="1" applyFont="1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abSelected="1" workbookViewId="0">
      <selection activeCell="J8" sqref="J8"/>
    </sheetView>
  </sheetViews>
  <sheetFormatPr defaultRowHeight="15" x14ac:dyDescent="0.25"/>
  <cols>
    <col min="1" max="1" width="21.140625" customWidth="1"/>
    <col min="7" max="7" width="15.28515625" customWidth="1"/>
    <col min="8" max="8" width="9" customWidth="1"/>
    <col min="9" max="9" width="10.140625" customWidth="1"/>
    <col min="10" max="10" width="13.85546875" customWidth="1"/>
    <col min="13" max="13" width="15.28515625" customWidth="1"/>
    <col min="15" max="15" width="14.140625" customWidth="1"/>
    <col min="19" max="19" width="14.28515625" customWidth="1"/>
    <col min="25" max="25" width="15.140625" customWidth="1"/>
  </cols>
  <sheetData>
    <row r="1" spans="1:29" x14ac:dyDescent="0.25">
      <c r="A1" s="6" t="s">
        <v>19</v>
      </c>
      <c r="B1" s="6" t="s">
        <v>20</v>
      </c>
      <c r="C1" s="6"/>
      <c r="D1" s="6"/>
      <c r="E1" s="6"/>
      <c r="F1" s="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"/>
      <c r="T1" s="1"/>
      <c r="U1" s="1"/>
      <c r="V1" s="1"/>
      <c r="W1" s="1"/>
      <c r="Y1" s="1"/>
      <c r="Z1" s="1"/>
      <c r="AA1" s="1"/>
      <c r="AB1" s="1"/>
      <c r="AC1" s="1"/>
    </row>
    <row r="2" spans="1:29" x14ac:dyDescent="0.25">
      <c r="A2" s="6" t="s">
        <v>21</v>
      </c>
      <c r="B2" s="6" t="s">
        <v>22</v>
      </c>
      <c r="C2" s="6"/>
      <c r="D2" s="6"/>
      <c r="E2" s="6"/>
      <c r="F2" s="7"/>
      <c r="G2" s="2"/>
      <c r="H2" s="2"/>
      <c r="I2" s="2"/>
      <c r="J2" s="2"/>
      <c r="K2" s="5" t="s">
        <v>43</v>
      </c>
      <c r="M2" s="2"/>
      <c r="N2" s="2"/>
      <c r="O2" s="2"/>
      <c r="P2" s="2"/>
      <c r="Q2" s="4" t="s">
        <v>9</v>
      </c>
      <c r="S2" s="2"/>
      <c r="T2" s="2"/>
      <c r="U2" s="2"/>
      <c r="V2" s="2"/>
      <c r="W2" s="4" t="s">
        <v>44</v>
      </c>
      <c r="Y2" s="2"/>
      <c r="Z2" s="2"/>
      <c r="AA2" s="2"/>
      <c r="AB2" s="2"/>
      <c r="AC2" s="4" t="s">
        <v>45</v>
      </c>
    </row>
    <row r="3" spans="1:29" x14ac:dyDescent="0.25">
      <c r="A3" s="6" t="s">
        <v>23</v>
      </c>
      <c r="B3" s="6" t="s">
        <v>22</v>
      </c>
      <c r="C3" s="6"/>
      <c r="D3" s="6"/>
      <c r="E3" s="6"/>
      <c r="F3" s="7"/>
      <c r="G3" t="s">
        <v>4</v>
      </c>
      <c r="H3">
        <v>900</v>
      </c>
      <c r="I3">
        <v>0.5</v>
      </c>
      <c r="J3">
        <v>3000</v>
      </c>
      <c r="K3">
        <f t="shared" ref="K3:K4" si="0">H3*I3*J3</f>
        <v>1350000</v>
      </c>
      <c r="M3" t="s">
        <v>4</v>
      </c>
      <c r="N3">
        <v>900</v>
      </c>
      <c r="O3">
        <v>0.5</v>
      </c>
      <c r="P3">
        <v>3000</v>
      </c>
      <c r="Q3">
        <f t="shared" ref="Q3:Q9" si="1">N3*O3*P3</f>
        <v>1350000</v>
      </c>
      <c r="S3" t="s">
        <v>4</v>
      </c>
      <c r="T3">
        <v>900</v>
      </c>
      <c r="U3">
        <v>0.5</v>
      </c>
      <c r="V3">
        <v>3000</v>
      </c>
      <c r="W3">
        <f t="shared" ref="W3:W4" si="2">T3*U3*V3</f>
        <v>1350000</v>
      </c>
      <c r="Y3" t="s">
        <v>4</v>
      </c>
      <c r="Z3">
        <v>900</v>
      </c>
      <c r="AA3">
        <v>0.5</v>
      </c>
      <c r="AB3">
        <v>3000</v>
      </c>
      <c r="AC3">
        <f t="shared" ref="AC3:AC4" si="3">Z3*AA3*AB3</f>
        <v>1350000</v>
      </c>
    </row>
    <row r="4" spans="1:29" x14ac:dyDescent="0.25">
      <c r="A4" s="6" t="s">
        <v>24</v>
      </c>
      <c r="B4" s="6" t="s">
        <v>25</v>
      </c>
      <c r="C4" s="6"/>
      <c r="D4" s="6"/>
      <c r="E4" s="6"/>
      <c r="F4" s="7"/>
      <c r="G4" t="s">
        <v>10</v>
      </c>
      <c r="H4">
        <v>1</v>
      </c>
      <c r="I4">
        <v>8</v>
      </c>
      <c r="J4">
        <v>250000</v>
      </c>
      <c r="K4">
        <f t="shared" si="0"/>
        <v>2000000</v>
      </c>
      <c r="M4" t="s">
        <v>10</v>
      </c>
      <c r="N4">
        <v>1</v>
      </c>
      <c r="O4">
        <v>8</v>
      </c>
      <c r="P4">
        <v>250000</v>
      </c>
      <c r="Q4">
        <f t="shared" si="1"/>
        <v>2000000</v>
      </c>
      <c r="S4" t="s">
        <v>10</v>
      </c>
      <c r="T4">
        <v>1</v>
      </c>
      <c r="U4">
        <v>8</v>
      </c>
      <c r="V4">
        <v>250000</v>
      </c>
      <c r="W4">
        <f t="shared" si="2"/>
        <v>2000000</v>
      </c>
      <c r="Y4" t="s">
        <v>10</v>
      </c>
      <c r="Z4">
        <v>1</v>
      </c>
      <c r="AA4">
        <v>8</v>
      </c>
      <c r="AB4">
        <v>250000</v>
      </c>
      <c r="AC4">
        <f t="shared" si="3"/>
        <v>2000000</v>
      </c>
    </row>
    <row r="5" spans="1:29" x14ac:dyDescent="0.25">
      <c r="A5" s="6" t="s">
        <v>26</v>
      </c>
      <c r="B5" s="6" t="s">
        <v>27</v>
      </c>
      <c r="C5" s="6"/>
      <c r="D5" s="6"/>
      <c r="E5" s="6"/>
      <c r="F5" s="7"/>
      <c r="G5" t="s">
        <v>16</v>
      </c>
      <c r="H5">
        <v>10</v>
      </c>
      <c r="I5">
        <v>1</v>
      </c>
      <c r="J5">
        <v>45000</v>
      </c>
      <c r="K5">
        <f>H5*I5*J5</f>
        <v>450000</v>
      </c>
      <c r="M5" t="s">
        <v>16</v>
      </c>
      <c r="N5">
        <v>16</v>
      </c>
      <c r="O5">
        <v>1</v>
      </c>
      <c r="P5">
        <v>45000</v>
      </c>
      <c r="Q5">
        <f>N5*O5*P5</f>
        <v>720000</v>
      </c>
      <c r="S5" t="s">
        <v>16</v>
      </c>
      <c r="T5">
        <v>21</v>
      </c>
      <c r="U5">
        <v>1</v>
      </c>
      <c r="V5">
        <v>45000</v>
      </c>
      <c r="W5">
        <f>T5*U5*V5</f>
        <v>945000</v>
      </c>
      <c r="Y5" t="s">
        <v>16</v>
      </c>
      <c r="Z5">
        <v>26</v>
      </c>
      <c r="AA5">
        <v>1</v>
      </c>
      <c r="AB5">
        <v>45000</v>
      </c>
      <c r="AC5">
        <f>Z5*AA5*AB5</f>
        <v>1170000</v>
      </c>
    </row>
    <row r="6" spans="1:29" x14ac:dyDescent="0.25">
      <c r="A6" s="6" t="s">
        <v>28</v>
      </c>
      <c r="B6" s="6" t="s">
        <v>29</v>
      </c>
      <c r="C6" s="6"/>
      <c r="D6" s="6"/>
      <c r="E6" s="6"/>
      <c r="F6" s="7"/>
      <c r="G6" t="s">
        <v>13</v>
      </c>
      <c r="H6">
        <v>10</v>
      </c>
      <c r="I6">
        <v>1</v>
      </c>
      <c r="J6">
        <v>55000</v>
      </c>
      <c r="K6">
        <f>H6*I6*J6</f>
        <v>550000</v>
      </c>
      <c r="M6" t="s">
        <v>13</v>
      </c>
      <c r="N6">
        <v>16</v>
      </c>
      <c r="O6">
        <v>1</v>
      </c>
      <c r="P6">
        <v>55000</v>
      </c>
      <c r="Q6">
        <f>N6*O6*P6</f>
        <v>880000</v>
      </c>
      <c r="S6" t="s">
        <v>13</v>
      </c>
      <c r="T6">
        <v>21</v>
      </c>
      <c r="U6">
        <v>1</v>
      </c>
      <c r="V6">
        <v>55000</v>
      </c>
      <c r="W6">
        <f>T6*U6*V6</f>
        <v>1155000</v>
      </c>
      <c r="Y6" t="s">
        <v>13</v>
      </c>
      <c r="Z6">
        <v>26</v>
      </c>
      <c r="AA6">
        <v>1</v>
      </c>
      <c r="AB6">
        <v>55000</v>
      </c>
      <c r="AC6">
        <f>Z6*AA6*AB6</f>
        <v>1430000</v>
      </c>
    </row>
    <row r="7" spans="1:29" x14ac:dyDescent="0.25">
      <c r="A7" s="6" t="s">
        <v>30</v>
      </c>
      <c r="B7" s="6" t="s">
        <v>31</v>
      </c>
      <c r="C7" s="6"/>
      <c r="D7" s="6"/>
      <c r="E7" s="6"/>
      <c r="F7" s="7"/>
      <c r="G7" t="s">
        <v>5</v>
      </c>
      <c r="H7">
        <v>9</v>
      </c>
      <c r="I7">
        <v>1</v>
      </c>
      <c r="J7">
        <v>150000</v>
      </c>
      <c r="K7">
        <f>H7*I7*J7</f>
        <v>1350000</v>
      </c>
      <c r="M7" t="s">
        <v>5</v>
      </c>
      <c r="N7">
        <v>16</v>
      </c>
      <c r="O7">
        <v>1</v>
      </c>
      <c r="P7">
        <v>150000</v>
      </c>
      <c r="Q7">
        <f>N7*O7*P7</f>
        <v>2400000</v>
      </c>
      <c r="S7" t="s">
        <v>5</v>
      </c>
      <c r="T7">
        <v>21</v>
      </c>
      <c r="U7">
        <v>1</v>
      </c>
      <c r="V7">
        <v>150000</v>
      </c>
      <c r="W7">
        <f>T7*U7*V7</f>
        <v>3150000</v>
      </c>
      <c r="Y7" t="s">
        <v>5</v>
      </c>
      <c r="Z7">
        <v>26</v>
      </c>
      <c r="AA7">
        <v>1</v>
      </c>
      <c r="AB7">
        <v>150000</v>
      </c>
      <c r="AC7">
        <f>Z7*AA7*AB7</f>
        <v>3900000</v>
      </c>
    </row>
    <row r="8" spans="1:29" x14ac:dyDescent="0.25">
      <c r="A8" s="6" t="s">
        <v>32</v>
      </c>
      <c r="B8" s="6" t="s">
        <v>20</v>
      </c>
      <c r="C8" s="6"/>
      <c r="D8" s="6"/>
      <c r="E8" s="6"/>
      <c r="F8" s="7"/>
      <c r="G8" t="s">
        <v>17</v>
      </c>
      <c r="H8">
        <v>9</v>
      </c>
      <c r="I8">
        <v>1</v>
      </c>
      <c r="J8">
        <v>150000</v>
      </c>
      <c r="K8">
        <f t="shared" ref="K8:K9" si="4">H8*I8*J8</f>
        <v>1350000</v>
      </c>
      <c r="M8" t="s">
        <v>12</v>
      </c>
      <c r="N8">
        <v>16</v>
      </c>
      <c r="O8">
        <v>1</v>
      </c>
      <c r="P8">
        <v>150000</v>
      </c>
      <c r="Q8">
        <f t="shared" si="1"/>
        <v>2400000</v>
      </c>
      <c r="S8" t="s">
        <v>12</v>
      </c>
      <c r="T8">
        <v>21</v>
      </c>
      <c r="U8">
        <v>1</v>
      </c>
      <c r="V8">
        <v>150000</v>
      </c>
      <c r="W8">
        <f t="shared" ref="W8:W9" si="5">T8*U8*V8</f>
        <v>3150000</v>
      </c>
      <c r="Y8" t="s">
        <v>12</v>
      </c>
      <c r="Z8">
        <v>26</v>
      </c>
      <c r="AA8">
        <v>1</v>
      </c>
      <c r="AB8">
        <v>150000</v>
      </c>
      <c r="AC8">
        <f t="shared" ref="AC8:AC9" si="6">Z8*AA8*AB8</f>
        <v>3900000</v>
      </c>
    </row>
    <row r="9" spans="1:29" x14ac:dyDescent="0.25">
      <c r="G9" t="s">
        <v>11</v>
      </c>
      <c r="H9">
        <v>9</v>
      </c>
      <c r="I9">
        <v>1</v>
      </c>
      <c r="J9">
        <v>150000</v>
      </c>
      <c r="K9">
        <f t="shared" si="4"/>
        <v>1350000</v>
      </c>
      <c r="M9" t="s">
        <v>11</v>
      </c>
      <c r="N9">
        <v>16</v>
      </c>
      <c r="O9">
        <v>1</v>
      </c>
      <c r="P9">
        <v>150000</v>
      </c>
      <c r="Q9">
        <f t="shared" si="1"/>
        <v>2400000</v>
      </c>
      <c r="S9" t="s">
        <v>11</v>
      </c>
      <c r="T9">
        <v>21</v>
      </c>
      <c r="U9">
        <v>1</v>
      </c>
      <c r="V9">
        <v>150000</v>
      </c>
      <c r="W9">
        <f t="shared" si="5"/>
        <v>3150000</v>
      </c>
      <c r="Y9" t="s">
        <v>11</v>
      </c>
      <c r="Z9">
        <v>26</v>
      </c>
      <c r="AA9">
        <v>1</v>
      </c>
      <c r="AB9">
        <v>150000</v>
      </c>
      <c r="AC9">
        <f t="shared" si="6"/>
        <v>3900000</v>
      </c>
    </row>
    <row r="10" spans="1:29" x14ac:dyDescent="0.25">
      <c r="A10" t="s">
        <v>47</v>
      </c>
      <c r="G10" t="s">
        <v>0</v>
      </c>
      <c r="H10">
        <v>2</v>
      </c>
      <c r="I10">
        <v>3</v>
      </c>
      <c r="J10">
        <v>110000</v>
      </c>
      <c r="K10">
        <f>H10*I10*J10</f>
        <v>660000</v>
      </c>
      <c r="M10" t="s">
        <v>0</v>
      </c>
      <c r="N10">
        <v>2</v>
      </c>
      <c r="O10">
        <v>3</v>
      </c>
      <c r="P10">
        <v>100000</v>
      </c>
      <c r="Q10">
        <f>N10*O10*P10</f>
        <v>600000</v>
      </c>
      <c r="S10" t="s">
        <v>0</v>
      </c>
      <c r="T10">
        <v>2</v>
      </c>
      <c r="U10">
        <v>3</v>
      </c>
      <c r="V10">
        <v>100000</v>
      </c>
      <c r="W10">
        <f>T10*U10*V10</f>
        <v>600000</v>
      </c>
      <c r="Y10" t="s">
        <v>0</v>
      </c>
      <c r="Z10">
        <v>2</v>
      </c>
      <c r="AA10">
        <v>3</v>
      </c>
      <c r="AB10">
        <v>100000</v>
      </c>
      <c r="AC10">
        <f>Z10*AA10*AB10</f>
        <v>600000</v>
      </c>
    </row>
    <row r="11" spans="1:29" x14ac:dyDescent="0.25">
      <c r="G11" t="s">
        <v>6</v>
      </c>
      <c r="H11">
        <v>9</v>
      </c>
      <c r="I11">
        <v>1</v>
      </c>
      <c r="J11">
        <v>25000</v>
      </c>
      <c r="K11">
        <f>H11*I11*J11</f>
        <v>225000</v>
      </c>
      <c r="M11" t="s">
        <v>6</v>
      </c>
      <c r="N11">
        <v>15</v>
      </c>
      <c r="O11">
        <v>1</v>
      </c>
      <c r="P11">
        <v>20000</v>
      </c>
      <c r="Q11">
        <f>N11*O11*P11</f>
        <v>300000</v>
      </c>
      <c r="S11" t="s">
        <v>6</v>
      </c>
      <c r="T11">
        <v>21</v>
      </c>
      <c r="U11">
        <v>1</v>
      </c>
      <c r="V11">
        <v>20000</v>
      </c>
      <c r="W11">
        <f>T11*U11*V11</f>
        <v>420000</v>
      </c>
      <c r="Y11" t="s">
        <v>6</v>
      </c>
      <c r="Z11">
        <v>26</v>
      </c>
      <c r="AA11">
        <v>1</v>
      </c>
      <c r="AB11">
        <v>20000</v>
      </c>
      <c r="AC11">
        <f>Z11*AA11*AB11</f>
        <v>520000</v>
      </c>
    </row>
    <row r="12" spans="1:29" x14ac:dyDescent="0.25">
      <c r="G12" t="s">
        <v>7</v>
      </c>
      <c r="H12">
        <v>9</v>
      </c>
      <c r="I12">
        <v>3</v>
      </c>
      <c r="J12">
        <v>250000</v>
      </c>
      <c r="K12">
        <f>H12*I12*J12</f>
        <v>6750000</v>
      </c>
      <c r="M12" t="s">
        <v>7</v>
      </c>
      <c r="N12">
        <v>15</v>
      </c>
      <c r="O12">
        <v>3</v>
      </c>
      <c r="P12">
        <v>250000</v>
      </c>
      <c r="Q12">
        <f>N12*O12*P12</f>
        <v>11250000</v>
      </c>
      <c r="S12" t="s">
        <v>7</v>
      </c>
      <c r="T12">
        <v>21</v>
      </c>
      <c r="U12">
        <v>3</v>
      </c>
      <c r="V12">
        <v>250000</v>
      </c>
      <c r="W12">
        <f>T12*U12*V12</f>
        <v>15750000</v>
      </c>
      <c r="Y12" t="s">
        <v>7</v>
      </c>
      <c r="Z12">
        <v>26</v>
      </c>
      <c r="AA12">
        <v>3</v>
      </c>
      <c r="AB12">
        <v>250000</v>
      </c>
      <c r="AC12">
        <f>Z12*AA12*AB12</f>
        <v>19500000</v>
      </c>
    </row>
    <row r="13" spans="1:29" x14ac:dyDescent="0.25">
      <c r="G13" t="s">
        <v>14</v>
      </c>
      <c r="H13">
        <v>11</v>
      </c>
      <c r="I13">
        <v>5</v>
      </c>
      <c r="J13">
        <v>35000</v>
      </c>
      <c r="K13">
        <f>H13*I13*J13</f>
        <v>1925000</v>
      </c>
      <c r="M13" t="s">
        <v>14</v>
      </c>
      <c r="N13">
        <v>17</v>
      </c>
      <c r="O13">
        <v>5</v>
      </c>
      <c r="P13">
        <v>35000</v>
      </c>
      <c r="Q13">
        <f>N13*O13*P13</f>
        <v>2975000</v>
      </c>
      <c r="S13" t="s">
        <v>14</v>
      </c>
      <c r="T13">
        <v>22</v>
      </c>
      <c r="U13">
        <v>5</v>
      </c>
      <c r="V13">
        <v>35000</v>
      </c>
      <c r="W13">
        <f>T13*U13*V13</f>
        <v>3850000</v>
      </c>
      <c r="Y13" t="s">
        <v>14</v>
      </c>
      <c r="Z13">
        <v>27</v>
      </c>
      <c r="AA13">
        <v>5</v>
      </c>
      <c r="AB13">
        <v>35000</v>
      </c>
      <c r="AC13">
        <f>Z13*AA13*AB13</f>
        <v>4725000</v>
      </c>
    </row>
    <row r="14" spans="1:29" x14ac:dyDescent="0.25">
      <c r="G14" t="s">
        <v>46</v>
      </c>
      <c r="H14">
        <v>1</v>
      </c>
      <c r="I14">
        <v>9</v>
      </c>
      <c r="J14">
        <v>15000</v>
      </c>
      <c r="K14">
        <f>H14*I14*J14</f>
        <v>135000</v>
      </c>
      <c r="M14" t="s">
        <v>46</v>
      </c>
      <c r="N14">
        <v>1</v>
      </c>
      <c r="O14">
        <v>15</v>
      </c>
      <c r="P14">
        <v>15000</v>
      </c>
      <c r="Q14">
        <f>N14*O14*P14</f>
        <v>225000</v>
      </c>
      <c r="S14" t="s">
        <v>46</v>
      </c>
      <c r="T14">
        <v>1</v>
      </c>
      <c r="U14">
        <v>20</v>
      </c>
      <c r="V14">
        <v>15000</v>
      </c>
      <c r="W14">
        <f>T14*U14*V14</f>
        <v>300000</v>
      </c>
      <c r="Y14" t="s">
        <v>46</v>
      </c>
      <c r="Z14">
        <v>1</v>
      </c>
      <c r="AA14">
        <v>25</v>
      </c>
      <c r="AB14">
        <v>15000</v>
      </c>
      <c r="AC14">
        <f>Z14*AA14*AB14</f>
        <v>375000</v>
      </c>
    </row>
    <row r="15" spans="1:29" x14ac:dyDescent="0.25">
      <c r="G15" t="s">
        <v>1</v>
      </c>
      <c r="H15">
        <v>1</v>
      </c>
      <c r="I15">
        <v>8</v>
      </c>
      <c r="J15">
        <v>100000</v>
      </c>
      <c r="K15">
        <f t="shared" ref="K15" si="7">H15*I15*J15</f>
        <v>800000</v>
      </c>
      <c r="M15" t="s">
        <v>1</v>
      </c>
      <c r="N15">
        <v>1</v>
      </c>
      <c r="O15">
        <v>8</v>
      </c>
      <c r="P15">
        <v>100000</v>
      </c>
      <c r="Q15">
        <f t="shared" ref="Q15" si="8">N15*O15*P15</f>
        <v>800000</v>
      </c>
      <c r="S15" t="s">
        <v>1</v>
      </c>
      <c r="T15">
        <v>1</v>
      </c>
      <c r="U15">
        <v>8</v>
      </c>
      <c r="V15">
        <v>100000</v>
      </c>
      <c r="W15">
        <f t="shared" ref="W15" si="9">T15*U15*V15</f>
        <v>800000</v>
      </c>
      <c r="Y15" t="s">
        <v>1</v>
      </c>
      <c r="Z15">
        <v>1</v>
      </c>
      <c r="AA15">
        <v>8</v>
      </c>
      <c r="AB15">
        <v>100000</v>
      </c>
      <c r="AC15">
        <f t="shared" ref="AC15" si="10">Z15*AA15*AB15</f>
        <v>800000</v>
      </c>
    </row>
    <row r="16" spans="1:29" x14ac:dyDescent="0.25">
      <c r="K16">
        <f>SUM(K3:K15)</f>
        <v>18895000</v>
      </c>
      <c r="Q16">
        <f>SUM(Q3:Q15)</f>
        <v>28300000</v>
      </c>
      <c r="W16">
        <f>SUM(W3:W15)</f>
        <v>36620000</v>
      </c>
      <c r="AC16">
        <f>SUM(AC3:AC15)</f>
        <v>44170000</v>
      </c>
    </row>
    <row r="17" spans="1:29" x14ac:dyDescent="0.25">
      <c r="G17" s="2" t="s">
        <v>8</v>
      </c>
      <c r="H17" s="2"/>
      <c r="I17" s="2"/>
      <c r="J17" s="2">
        <v>2800</v>
      </c>
      <c r="K17" s="2">
        <f>K16/J17</f>
        <v>6748.2142857142853</v>
      </c>
      <c r="M17" s="2" t="s">
        <v>8</v>
      </c>
      <c r="N17" s="2"/>
      <c r="O17" s="2"/>
      <c r="P17" s="2">
        <v>2800</v>
      </c>
      <c r="Q17" s="2">
        <f>Q16/P17</f>
        <v>10107.142857142857</v>
      </c>
      <c r="S17" s="2" t="s">
        <v>8</v>
      </c>
      <c r="T17" s="2"/>
      <c r="U17" s="2"/>
      <c r="V17" s="2">
        <v>2800</v>
      </c>
      <c r="W17" s="2">
        <f>W16/V17</f>
        <v>13078.571428571429</v>
      </c>
      <c r="Y17" s="2" t="s">
        <v>8</v>
      </c>
      <c r="Z17" s="2"/>
      <c r="AA17" s="2"/>
      <c r="AB17" s="2">
        <v>2800</v>
      </c>
      <c r="AC17" s="2">
        <f>AC16/AB17</f>
        <v>15775</v>
      </c>
    </row>
    <row r="18" spans="1:29" x14ac:dyDescent="0.25">
      <c r="G18" s="2" t="s">
        <v>2</v>
      </c>
      <c r="H18" s="2"/>
      <c r="I18" s="2"/>
      <c r="J18" s="2"/>
      <c r="K18" s="2">
        <f>K17/5</f>
        <v>1349.6428571428571</v>
      </c>
      <c r="M18" s="2" t="s">
        <v>2</v>
      </c>
      <c r="N18" s="2"/>
      <c r="O18" s="2"/>
      <c r="P18" s="2"/>
      <c r="Q18" s="2">
        <f>Q17/10</f>
        <v>1010.7142857142857</v>
      </c>
      <c r="S18" s="2" t="s">
        <v>2</v>
      </c>
      <c r="T18" s="2"/>
      <c r="U18" s="2"/>
      <c r="V18" s="2"/>
      <c r="W18" s="2">
        <f>W17/16</f>
        <v>817.41071428571433</v>
      </c>
      <c r="Y18" s="2" t="s">
        <v>2</v>
      </c>
      <c r="Z18" s="2"/>
      <c r="AA18" s="2"/>
      <c r="AB18" s="2"/>
      <c r="AC18" s="2">
        <f>AC17/21</f>
        <v>751.19047619047615</v>
      </c>
    </row>
    <row r="19" spans="1:29" x14ac:dyDescent="0.25">
      <c r="G19" s="3">
        <v>0.25</v>
      </c>
      <c r="H19" s="2"/>
      <c r="I19" s="2"/>
      <c r="J19" s="2"/>
      <c r="K19" s="2">
        <f>K18*G19</f>
        <v>337.41071428571428</v>
      </c>
      <c r="M19" s="3">
        <v>0.25</v>
      </c>
      <c r="N19" s="2"/>
      <c r="O19" s="2"/>
      <c r="P19" s="2"/>
      <c r="Q19" s="2">
        <f>Q18*M19</f>
        <v>252.67857142857142</v>
      </c>
      <c r="S19" s="3">
        <v>0.25</v>
      </c>
      <c r="T19" s="2"/>
      <c r="U19" s="2"/>
      <c r="V19" s="2"/>
      <c r="W19" s="2">
        <f>W18*S19</f>
        <v>204.35267857142858</v>
      </c>
      <c r="Y19" s="3">
        <v>0.25</v>
      </c>
      <c r="Z19" s="2"/>
      <c r="AA19" s="2"/>
      <c r="AB19" s="2"/>
      <c r="AC19" s="2">
        <f>AC18*Y19</f>
        <v>187.79761904761904</v>
      </c>
    </row>
    <row r="20" spans="1:29" x14ac:dyDescent="0.25">
      <c r="G20" s="2" t="s">
        <v>3</v>
      </c>
      <c r="K20" s="2">
        <f>K18+K19</f>
        <v>1687.0535714285713</v>
      </c>
      <c r="M20" s="2" t="s">
        <v>3</v>
      </c>
      <c r="Q20" s="2">
        <f>Q18+Q19</f>
        <v>1263.3928571428571</v>
      </c>
      <c r="S20" s="2" t="s">
        <v>3</v>
      </c>
      <c r="W20" s="2">
        <f>W18+W19</f>
        <v>1021.7633928571429</v>
      </c>
      <c r="Y20" s="2" t="s">
        <v>3</v>
      </c>
      <c r="AC20" s="2">
        <f>AC18+AC19</f>
        <v>938.98809523809518</v>
      </c>
    </row>
    <row r="30" spans="1:29" x14ac:dyDescent="0.25">
      <c r="A30" s="2"/>
      <c r="B30" s="2"/>
      <c r="C30" s="2"/>
      <c r="D30" s="2"/>
      <c r="E30" s="2"/>
      <c r="F30" s="2"/>
      <c r="G30" s="2"/>
      <c r="J30" s="2"/>
      <c r="K30" s="2"/>
      <c r="L30" s="2"/>
      <c r="M30" s="2"/>
    </row>
    <row r="31" spans="1:29" x14ac:dyDescent="0.25">
      <c r="A31" s="2"/>
      <c r="B31" s="2"/>
      <c r="C31" s="2"/>
      <c r="D31" s="2"/>
      <c r="E31" s="2"/>
      <c r="F31" s="2"/>
      <c r="G31" s="2"/>
      <c r="J31" s="2"/>
      <c r="K31" s="2"/>
      <c r="L31" s="2"/>
      <c r="M31" s="2"/>
    </row>
    <row r="32" spans="1:29" x14ac:dyDescent="0.25">
      <c r="A32" s="2"/>
      <c r="B32" s="2"/>
      <c r="C32" s="2"/>
      <c r="D32" s="2"/>
      <c r="E32" s="2"/>
      <c r="F32" s="2"/>
      <c r="G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J33" s="2"/>
      <c r="K33" s="2"/>
      <c r="L33" s="2"/>
      <c r="M33" s="2"/>
    </row>
    <row r="35" spans="1:13" x14ac:dyDescent="0.25">
      <c r="A35" s="2"/>
      <c r="B35" s="2"/>
      <c r="C35" s="2"/>
      <c r="D35" s="2"/>
      <c r="E35" s="2"/>
      <c r="F35" s="2"/>
      <c r="G35" s="2"/>
    </row>
    <row r="48" spans="1:13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D17" sqref="D17"/>
    </sheetView>
  </sheetViews>
  <sheetFormatPr defaultRowHeight="15" x14ac:dyDescent="0.25"/>
  <cols>
    <col min="1" max="1" width="18.7109375" customWidth="1"/>
    <col min="7" max="7" width="14.42578125" customWidth="1"/>
    <col min="8" max="8" width="16.42578125" customWidth="1"/>
    <col min="13" max="13" width="15.5703125" customWidth="1"/>
  </cols>
  <sheetData>
    <row r="1" spans="1:17" x14ac:dyDescent="0.25">
      <c r="A1" s="8" t="s">
        <v>19</v>
      </c>
      <c r="B1" s="8" t="s">
        <v>33</v>
      </c>
      <c r="C1" s="8"/>
      <c r="D1" s="8"/>
      <c r="E1" s="8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8" t="s">
        <v>21</v>
      </c>
      <c r="B2" s="8" t="s">
        <v>34</v>
      </c>
      <c r="C2" s="8"/>
      <c r="D2" s="8"/>
      <c r="E2" s="8"/>
      <c r="G2" s="2"/>
      <c r="H2" s="2"/>
      <c r="I2" s="2"/>
      <c r="J2" s="2"/>
      <c r="K2" s="5" t="s">
        <v>15</v>
      </c>
      <c r="M2" s="2"/>
      <c r="N2" s="2"/>
      <c r="O2" s="2"/>
      <c r="P2" s="2"/>
      <c r="Q2" s="4" t="s">
        <v>9</v>
      </c>
    </row>
    <row r="3" spans="1:17" x14ac:dyDescent="0.25">
      <c r="A3" s="8" t="s">
        <v>23</v>
      </c>
      <c r="B3" s="8" t="s">
        <v>35</v>
      </c>
      <c r="C3" s="8"/>
      <c r="D3" s="8"/>
      <c r="E3" s="8"/>
      <c r="G3" t="s">
        <v>4</v>
      </c>
      <c r="H3">
        <v>1250</v>
      </c>
      <c r="I3">
        <v>0.5</v>
      </c>
      <c r="J3">
        <v>3000</v>
      </c>
      <c r="K3">
        <f t="shared" ref="K3:K4" si="0">H3*I3*J3</f>
        <v>1875000</v>
      </c>
      <c r="M3" t="s">
        <v>4</v>
      </c>
      <c r="N3">
        <v>1250</v>
      </c>
      <c r="O3">
        <v>0.5</v>
      </c>
      <c r="P3">
        <v>3000</v>
      </c>
      <c r="Q3">
        <f t="shared" ref="Q3:Q7" si="1">N3*O3*P3</f>
        <v>1875000</v>
      </c>
    </row>
    <row r="4" spans="1:17" x14ac:dyDescent="0.25">
      <c r="A4" s="8" t="s">
        <v>24</v>
      </c>
      <c r="B4" s="8" t="s">
        <v>25</v>
      </c>
      <c r="C4" s="8"/>
      <c r="D4" s="8"/>
      <c r="E4" s="8"/>
      <c r="G4" t="s">
        <v>10</v>
      </c>
      <c r="H4">
        <v>1</v>
      </c>
      <c r="I4">
        <v>8</v>
      </c>
      <c r="J4">
        <v>250000</v>
      </c>
      <c r="K4">
        <f t="shared" si="0"/>
        <v>2000000</v>
      </c>
      <c r="M4" t="s">
        <v>10</v>
      </c>
      <c r="N4">
        <v>1</v>
      </c>
      <c r="O4">
        <v>8</v>
      </c>
      <c r="P4">
        <v>250000</v>
      </c>
      <c r="Q4">
        <f t="shared" si="1"/>
        <v>2000000</v>
      </c>
    </row>
    <row r="5" spans="1:17" x14ac:dyDescent="0.25">
      <c r="A5" s="8" t="s">
        <v>26</v>
      </c>
      <c r="B5" s="8" t="s">
        <v>36</v>
      </c>
      <c r="C5" s="8"/>
      <c r="D5" s="8"/>
      <c r="E5" s="8"/>
      <c r="G5" t="s">
        <v>5</v>
      </c>
      <c r="H5">
        <v>9</v>
      </c>
      <c r="I5">
        <v>1</v>
      </c>
      <c r="J5">
        <v>150000</v>
      </c>
      <c r="K5">
        <f>H5*I5*J5</f>
        <v>1350000</v>
      </c>
      <c r="M5" t="s">
        <v>5</v>
      </c>
      <c r="N5">
        <v>16</v>
      </c>
      <c r="O5">
        <v>1</v>
      </c>
      <c r="P5">
        <v>150000</v>
      </c>
      <c r="Q5">
        <f>N5*O5*P5</f>
        <v>2400000</v>
      </c>
    </row>
    <row r="6" spans="1:17" x14ac:dyDescent="0.25">
      <c r="A6" s="8" t="s">
        <v>28</v>
      </c>
      <c r="B6" s="8" t="s">
        <v>31</v>
      </c>
      <c r="C6" s="8"/>
      <c r="D6" s="8"/>
      <c r="E6" s="8"/>
      <c r="G6" t="s">
        <v>18</v>
      </c>
      <c r="H6">
        <v>9</v>
      </c>
      <c r="I6">
        <v>1</v>
      </c>
      <c r="J6">
        <v>150000</v>
      </c>
      <c r="K6">
        <f t="shared" ref="K6:K7" si="2">H6*I6*J6</f>
        <v>1350000</v>
      </c>
      <c r="M6" t="s">
        <v>18</v>
      </c>
      <c r="N6">
        <v>16</v>
      </c>
      <c r="O6">
        <v>1</v>
      </c>
      <c r="P6">
        <v>150000</v>
      </c>
      <c r="Q6">
        <f t="shared" si="1"/>
        <v>2400000</v>
      </c>
    </row>
    <row r="7" spans="1:17" x14ac:dyDescent="0.25">
      <c r="A7" s="8" t="s">
        <v>30</v>
      </c>
      <c r="B7" s="8" t="s">
        <v>37</v>
      </c>
      <c r="C7" s="8"/>
      <c r="D7" s="8"/>
      <c r="E7" s="8"/>
      <c r="G7" t="s">
        <v>17</v>
      </c>
      <c r="H7">
        <v>9</v>
      </c>
      <c r="I7">
        <v>2</v>
      </c>
      <c r="J7">
        <v>150000</v>
      </c>
      <c r="K7">
        <f t="shared" si="2"/>
        <v>2700000</v>
      </c>
      <c r="M7" t="s">
        <v>17</v>
      </c>
      <c r="N7">
        <v>16</v>
      </c>
      <c r="O7">
        <v>2</v>
      </c>
      <c r="P7">
        <v>150000</v>
      </c>
      <c r="Q7">
        <f t="shared" si="1"/>
        <v>4800000</v>
      </c>
    </row>
    <row r="8" spans="1:17" x14ac:dyDescent="0.25">
      <c r="A8" s="8" t="s">
        <v>32</v>
      </c>
      <c r="B8" s="8" t="s">
        <v>38</v>
      </c>
      <c r="C8" s="8"/>
      <c r="D8" s="8"/>
      <c r="E8" s="8"/>
      <c r="G8" t="s">
        <v>16</v>
      </c>
      <c r="H8">
        <v>10</v>
      </c>
      <c r="I8">
        <v>1</v>
      </c>
      <c r="J8">
        <v>50000</v>
      </c>
      <c r="K8">
        <f>H8*I8*J8</f>
        <v>500000</v>
      </c>
      <c r="M8" t="s">
        <v>16</v>
      </c>
      <c r="N8">
        <v>16</v>
      </c>
      <c r="O8">
        <v>1</v>
      </c>
      <c r="P8">
        <v>50000</v>
      </c>
      <c r="Q8">
        <f>N8*O8*P8</f>
        <v>800000</v>
      </c>
    </row>
    <row r="9" spans="1:17" x14ac:dyDescent="0.25">
      <c r="A9" s="8" t="s">
        <v>39</v>
      </c>
      <c r="B9" s="8" t="s">
        <v>40</v>
      </c>
      <c r="C9" s="8" t="s">
        <v>41</v>
      </c>
      <c r="D9" s="8"/>
      <c r="E9" s="8"/>
      <c r="G9" t="s">
        <v>13</v>
      </c>
      <c r="H9">
        <v>10</v>
      </c>
      <c r="I9">
        <v>1</v>
      </c>
      <c r="J9">
        <v>55000</v>
      </c>
      <c r="K9">
        <f>H9*I9*J9</f>
        <v>550000</v>
      </c>
      <c r="M9" t="s">
        <v>13</v>
      </c>
      <c r="N9">
        <v>16</v>
      </c>
      <c r="O9">
        <v>1</v>
      </c>
      <c r="P9">
        <v>55000</v>
      </c>
      <c r="Q9">
        <f>N9*O9*P9</f>
        <v>880000</v>
      </c>
    </row>
    <row r="10" spans="1:17" x14ac:dyDescent="0.25">
      <c r="A10" s="7"/>
      <c r="B10" s="7"/>
      <c r="C10" s="7"/>
      <c r="D10" s="7"/>
      <c r="E10" s="7"/>
      <c r="G10" t="s">
        <v>0</v>
      </c>
      <c r="H10">
        <v>2</v>
      </c>
      <c r="I10">
        <v>5</v>
      </c>
      <c r="J10">
        <v>110000</v>
      </c>
      <c r="K10">
        <f>H10*I10*J10</f>
        <v>1100000</v>
      </c>
      <c r="M10" t="s">
        <v>0</v>
      </c>
      <c r="N10">
        <v>2</v>
      </c>
      <c r="O10">
        <v>5</v>
      </c>
      <c r="P10">
        <v>110000</v>
      </c>
      <c r="Q10">
        <f>N10*O10*P10</f>
        <v>1100000</v>
      </c>
    </row>
    <row r="11" spans="1:17" x14ac:dyDescent="0.25">
      <c r="A11" t="s">
        <v>48</v>
      </c>
      <c r="G11" t="s">
        <v>49</v>
      </c>
      <c r="H11">
        <v>9</v>
      </c>
      <c r="I11">
        <v>4</v>
      </c>
      <c r="J11">
        <v>250000</v>
      </c>
      <c r="K11">
        <f>H11*I11*J11</f>
        <v>9000000</v>
      </c>
      <c r="M11" t="s">
        <v>7</v>
      </c>
      <c r="N11">
        <v>15</v>
      </c>
      <c r="O11">
        <v>4</v>
      </c>
      <c r="P11">
        <v>250000</v>
      </c>
      <c r="Q11">
        <f>N11*O11*P11</f>
        <v>15000000</v>
      </c>
    </row>
    <row r="12" spans="1:17" x14ac:dyDescent="0.25">
      <c r="G12" t="s">
        <v>14</v>
      </c>
      <c r="H12">
        <v>10</v>
      </c>
      <c r="I12">
        <v>6</v>
      </c>
      <c r="J12">
        <v>35000</v>
      </c>
      <c r="K12">
        <f>H12*I12*J12</f>
        <v>2100000</v>
      </c>
      <c r="M12" t="s">
        <v>14</v>
      </c>
      <c r="N12">
        <v>17</v>
      </c>
      <c r="O12">
        <v>6</v>
      </c>
      <c r="P12">
        <v>35000</v>
      </c>
      <c r="Q12">
        <f>N12*O12*P12</f>
        <v>3570000</v>
      </c>
    </row>
    <row r="13" spans="1:17" x14ac:dyDescent="0.25">
      <c r="G13" t="s">
        <v>1</v>
      </c>
      <c r="H13">
        <v>1</v>
      </c>
      <c r="I13">
        <v>9</v>
      </c>
      <c r="J13">
        <v>100000</v>
      </c>
      <c r="K13">
        <f t="shared" ref="K13:K14" si="3">H13*I13*J13</f>
        <v>900000</v>
      </c>
      <c r="M13" t="s">
        <v>1</v>
      </c>
      <c r="N13">
        <v>1</v>
      </c>
      <c r="O13">
        <v>9</v>
      </c>
      <c r="P13">
        <v>100000</v>
      </c>
      <c r="Q13">
        <f t="shared" ref="Q13:Q14" si="4">N13*O13*P13</f>
        <v>900000</v>
      </c>
    </row>
    <row r="14" spans="1:17" x14ac:dyDescent="0.25">
      <c r="G14" t="s">
        <v>42</v>
      </c>
      <c r="H14">
        <v>1</v>
      </c>
      <c r="I14">
        <v>9</v>
      </c>
      <c r="J14">
        <v>150000</v>
      </c>
      <c r="K14">
        <f t="shared" si="3"/>
        <v>1350000</v>
      </c>
      <c r="M14" t="s">
        <v>42</v>
      </c>
      <c r="N14">
        <v>1</v>
      </c>
      <c r="O14">
        <v>15</v>
      </c>
      <c r="P14">
        <v>150000</v>
      </c>
      <c r="Q14">
        <f t="shared" si="4"/>
        <v>2250000</v>
      </c>
    </row>
    <row r="15" spans="1:17" x14ac:dyDescent="0.25">
      <c r="K15">
        <f>SUM(K3:K14)</f>
        <v>24775000</v>
      </c>
      <c r="Q15">
        <f>SUM(Q3:Q14)</f>
        <v>37975000</v>
      </c>
    </row>
    <row r="16" spans="1:17" x14ac:dyDescent="0.25">
      <c r="G16" s="2" t="s">
        <v>8</v>
      </c>
      <c r="H16" s="2"/>
      <c r="I16" s="2"/>
      <c r="J16" s="2">
        <v>2800</v>
      </c>
      <c r="K16" s="2">
        <f>K15/J16</f>
        <v>8848.2142857142862</v>
      </c>
      <c r="M16" s="2" t="s">
        <v>8</v>
      </c>
      <c r="N16" s="2"/>
      <c r="O16" s="2"/>
      <c r="P16" s="2">
        <v>2800</v>
      </c>
      <c r="Q16" s="2">
        <f>Q15/P16</f>
        <v>13562.5</v>
      </c>
    </row>
    <row r="17" spans="7:17" x14ac:dyDescent="0.25">
      <c r="G17" s="2" t="s">
        <v>2</v>
      </c>
      <c r="H17" s="2"/>
      <c r="I17" s="2"/>
      <c r="J17" s="2"/>
      <c r="K17" s="2">
        <f>K16/5</f>
        <v>1769.6428571428573</v>
      </c>
      <c r="M17" s="2" t="s">
        <v>2</v>
      </c>
      <c r="N17" s="2"/>
      <c r="O17" s="2"/>
      <c r="P17" s="2"/>
      <c r="Q17" s="2">
        <f>Q16/10</f>
        <v>1356.25</v>
      </c>
    </row>
    <row r="18" spans="7:17" x14ac:dyDescent="0.25">
      <c r="G18" s="3">
        <v>0.25</v>
      </c>
      <c r="H18" s="2"/>
      <c r="I18" s="2"/>
      <c r="J18" s="2"/>
      <c r="K18" s="2">
        <f>K17*G18</f>
        <v>442.41071428571433</v>
      </c>
      <c r="M18" s="3">
        <v>0.25</v>
      </c>
      <c r="N18" s="2"/>
      <c r="O18" s="2"/>
      <c r="P18" s="2"/>
      <c r="Q18" s="2">
        <f>Q17*M18</f>
        <v>339.0625</v>
      </c>
    </row>
    <row r="19" spans="7:17" x14ac:dyDescent="0.25">
      <c r="G19" s="2" t="s">
        <v>3</v>
      </c>
      <c r="K19" s="2">
        <f>K17+K18</f>
        <v>2212.0535714285716</v>
      </c>
      <c r="M19" s="2" t="s">
        <v>3</v>
      </c>
      <c r="Q19" s="2">
        <f>Q17+Q18</f>
        <v>1695.3125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Naadam 8 days</vt:lpstr>
      <vt:lpstr>Naadam 8 days train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2022-02-21T08:19:51Z</dcterms:created>
  <dcterms:modified xsi:type="dcterms:W3CDTF">2022-04-07T07:32:17Z</dcterms:modified>
</cp:coreProperties>
</file>